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025" activeTab="2"/>
  </bookViews>
  <sheets>
    <sheet name="POAI 2017" sheetId="1" r:id="rId1"/>
    <sheet name="AJUSTADO JUNIO 30" sheetId="2" r:id="rId2"/>
    <sheet name="FINAL 2017" sheetId="3" r:id="rId3"/>
  </sheets>
  <definedNames>
    <definedName name="_xlnm.Print_Titles" localSheetId="0">'POAI 2017'!$4:$5</definedName>
  </definedNames>
  <calcPr fullCalcOnLoad="1"/>
</workbook>
</file>

<file path=xl/sharedStrings.xml><?xml version="1.0" encoding="utf-8"?>
<sst xmlns="http://schemas.openxmlformats.org/spreadsheetml/2006/main" count="159" uniqueCount="75">
  <si>
    <t>PROGRAMA</t>
  </si>
  <si>
    <t>SUBPROGRAMA</t>
  </si>
  <si>
    <t>INDICADOR</t>
  </si>
  <si>
    <t>PROYECTO</t>
  </si>
  <si>
    <t>SPC</t>
  </si>
  <si>
    <t xml:space="preserve">RECURSOS DEL DEPARTAMENTO </t>
  </si>
  <si>
    <t xml:space="preserve">RECURSOS BENEFICENCIA </t>
  </si>
  <si>
    <t>PROTECCION SOCIAL DE NIÑOS Y NIÑAS EN CENTROS DE LA BENEFICENCIA DE CUNDINAMARCA</t>
  </si>
  <si>
    <t>PROTECCION A LOS Y LAS ADOLESCENTES EN CENTROS DE LA BENEFICENCIA DE CUNDINAMARCA</t>
  </si>
  <si>
    <t>PROTECCION SOCIAL A PERSONAS ADULTAS MAYORES EN CENTROS DE LA BENEFICENCIA DE CUNDINAMARCA</t>
  </si>
  <si>
    <t>PROTECCION SOCIAL A PERSONAS CON DISCAPACIDAD MENTAL EN LOS CENTROS DE LA BENEFICENCIA DE CUNDINAMARCA</t>
  </si>
  <si>
    <t xml:space="preserve"> ANTEPROYECTO DEL PLAN OPERATIVO ANUAL DE INVERSIÓN VIGENCIA 2017 DE LA  BENEFICENCIA DE CUNDINAMARCA</t>
  </si>
  <si>
    <t>PLAN DEPARTAMENTAL DE DESARROLLO UNIDOS PORDEMOS MAS</t>
  </si>
  <si>
    <t>EJE TEJIDO SOCIAL</t>
  </si>
  <si>
    <t>Fuentes: Presupuesto de Inversión aprobado 2016 y ejecución pasiva a julio 31 de 2016, Proyectos registrados en Banco Departamental de Programas y Proyectos de Inversión</t>
  </si>
  <si>
    <t>Azucena Lopez Aya, Profesional Universitario Subgerencia de Proteccion Social</t>
  </si>
  <si>
    <t>Elda Rocío Rodriguez, Profesional Universitario Subgerencia de Proteccion Social</t>
  </si>
  <si>
    <t xml:space="preserve">Revisó y aprobó </t>
  </si>
  <si>
    <t>2.4. TEMPRANAS SONRISAS</t>
  </si>
  <si>
    <t>2.5. ADOLESCENTES CAMBIOS CON SEGURIDAD</t>
  </si>
  <si>
    <t>2.8. ENVEJECIMIENTO ACTIVO Y VEJEZ</t>
  </si>
  <si>
    <t>2.9. LOS MÁS CAPACES</t>
  </si>
  <si>
    <t>2.4.3. INFANCIA EN AMBIENTES PROTECTORES</t>
  </si>
  <si>
    <t>Proteger anualmente a 374 niños y niñas mediante la implementación del modelo terapéutico en los Centros de la Beneficencia, para el restablecimiento de sus derechos vulnerados</t>
  </si>
  <si>
    <t>Niños y niñas atendidos</t>
  </si>
  <si>
    <t>2.5.2. ADOLESCENCIA EN AMBIENTES PROTECTORES</t>
  </si>
  <si>
    <t>Proteger anualmente 306 Adolescentes mediante la implementación del modelo terapéutico en los centros de la Beneficencia, para el restablecimiento de sus derechos vulnerados.</t>
  </si>
  <si>
    <t>Adolescentes atendidos</t>
  </si>
  <si>
    <t>2.8.2. ENVEJECIMIENTO Y VEJEZ CON ATENCIÓN Y PROTECCIÓN</t>
  </si>
  <si>
    <t xml:space="preserve">Proteger anualmente 650 Adultos Mayores mediante la implementación del modelo terapéutico en los centros de la Beneficencia, para el restablecimiento de sus derechos vulnerados. </t>
  </si>
  <si>
    <t>Personas mayores atendidas</t>
  </si>
  <si>
    <t>2.9.1. DISPAPACIDAD, ATENCIÓN Y PROTECCIÓN</t>
  </si>
  <si>
    <t xml:space="preserve">Proteger anualmente 960 personas en condición de discapacidad cognitiva y mental mediante la implementación del modelo terapéutico en los centros de la Beneficencia, para el restablecimiento de sus derechos vulnerados. </t>
  </si>
  <si>
    <t>Personas atendidas</t>
  </si>
  <si>
    <t>META DE PRODUCTO</t>
  </si>
  <si>
    <t>META PROGRAMADA 2016</t>
  </si>
  <si>
    <t>EJECUTADO A DICIEMBRE 31 DE 2015</t>
  </si>
  <si>
    <t>TOTAL</t>
  </si>
  <si>
    <t>Doris Analida Lozano, Profesional Universitario Oficina Asesora de Planeación</t>
  </si>
  <si>
    <t>APROPIACION A JULIO 31 DE 2016</t>
  </si>
  <si>
    <t>VALOR PROYECTADO 2017</t>
  </si>
  <si>
    <t>AVANCE A 30 DE JULIO/2016</t>
  </si>
  <si>
    <t>Jeannete Martínez, Profesional Especializado Subgerencia de Proteccion Social</t>
  </si>
  <si>
    <t>Luis María Gonzalez Garzón, Subgerente de Protección Social</t>
  </si>
  <si>
    <t>PRECISIONES SUBGERENCIA DE PROTECCION SOCIAL</t>
  </si>
  <si>
    <t>Nº META</t>
  </si>
  <si>
    <t>Julian Rodríguez Jefe Oficina Asesora de Planeación</t>
  </si>
  <si>
    <t>Cada servicio que se preste en los centros de protección, debe licenciarse ante el ICBF y  cada operador debe habilitarse según la norma,  Decreto 1011 de 2006 Sistema Obligatorio de Garantía de Calidad reglamentado mediante la Resolución 2003 de 2014, Res 4445 de 1996, relacionada con la habilitación de los servicios como institución prestadora de servicios de salud con Objeto Social Diferente, para que ello se cumpla, la entidad debe proporcionar los medios.  Se está desarrollando el diagnóstico y autoevaluación para identificar claramente como estamos cumpliendo por centro. Se debe tener concepto sanitario de la secretaría de salud.  Se requieren recursos económicos para la ejecución de las adecuaciones físicas según el estándar de Infraestructura, contratación de recurso humano e implementar la infraestructura tecnológica, que se requiera de acuerdos a los resultados del diagnostico que se está elaborando.  por lo cual se hace necesario el incremento propuesto.</t>
  </si>
  <si>
    <t>Los Centros de Protección de Discapacidad Mental deben cumplir los estándares descritos en el Decreto 1011 de 2006 Sistema Obligatorio de Garantía de Calidad reglamentado mediante la Resolución 2003 de 2014, Res 4445 de 1996, relacionada con la habilitación de los servicios como institución prestadora de servicios de salud con Objeto Social Diferente, para los estándares de Talento Humano, Infraestructura, Dotación, Historia Clínica, Medicamentos y Dispositivos Médicos por lo cual la Entidad debe proporcionar los recursos por lo cual se deben considerar los recursos que permitan cumplir con éstos estándares para prestar condiciones de Calidad en los Servicios.   Se requiere avanzar en cumplimiento de estándares de infraestructura que tienen que ver con Estudios de Suelos, Norma Retier, adecuación de áreas de lavandería e acuerdo a la norma, terapia física, impermeabilización, rampa, vertimientos de aguas, conexión al acueducto (...). por lo cual se hace necesario el incremento propuesto. Con respecto al presupuesto proyectado,  supera el tope del valor para el 2017.</t>
  </si>
  <si>
    <t>TOTALES</t>
  </si>
  <si>
    <t>EJECUCION + COMPROMISO A DICIEMBRE 31 DE 2016</t>
  </si>
  <si>
    <t>Teniendo en cuenta los estándares de Talento Humano, Infraestructura, Dotación, Historia Clínica, Medicamentos y Dispositivos Médicos a implementarse de acuerdo a la norma  Decreto 1011 de 2006 Sistema Obligatorio de Garantía de Calidad reglamentado mediante la Resolución 2003 de 2014, Res 4445 de 1996, relacionada con la habilitación de los servicios como institución prestadora de servicios de salud con Objeto Social Diferente, esto permitiría la obtención del concepto sanitario Favorable para cada C.B.A. Por lo cual, se requiere priorizar  adecuaciones físicas, contratación de recurso humano e implementar la infraestructura tecnológica.
No es viable, el considerar disminución en el presupuesto para la ejecución del Programa Envejecimiento Activo y Vejez, por el contrario a fin de garantizar la Calidad en la prestación de los Servicios se  hace necesario un incremento propuesto.</t>
  </si>
  <si>
    <t xml:space="preserve"> PLAN OPERATIVO ANUAL DE INVERSIÓN VIGENCIA 2017 DE LA  BENEFICENCIA DE CUNDINAMARCA</t>
  </si>
  <si>
    <t>MODIFICACIONES AL PRESUPUESTO</t>
  </si>
  <si>
    <t>DECRETO 054 DEL 27 DE FEBRERO DE 2017</t>
  </si>
  <si>
    <t>CON TODA SEGURIDAD</t>
  </si>
  <si>
    <t>GARANTIA DE DERECHOS HUMANOS Y CONVIVENCIA</t>
  </si>
  <si>
    <t>EJE INTEGRACION Y GOBERNANZA</t>
  </si>
  <si>
    <t>DECRETO 099 DEL 30 DE MARZO DE 2017</t>
  </si>
  <si>
    <t>Elaboró: Doris Analida Lozano, Profesional Universitario Oficina Asesora de Planeación</t>
  </si>
  <si>
    <t>Revisó y aprobó:  Julian Rodríguez Jefe Oficina Asesora de Planeación</t>
  </si>
  <si>
    <t>TOTAL CON MODIFICACIONES</t>
  </si>
  <si>
    <t>PRODUCTO</t>
  </si>
  <si>
    <t>META PROGRAMADA 2017</t>
  </si>
  <si>
    <t>AVANCE A 31  DE MAYO DE 2017</t>
  </si>
  <si>
    <t>DECRETO 194 DEL 27 DE JUNIO DE 2017</t>
  </si>
  <si>
    <t>Crear 4 Centros de Acogida y Protección a la Mujer en Situación de violencia en el  Departamento durante el Cuatrenio</t>
  </si>
  <si>
    <t>Centros de acogida a Mujeres Víctimas de violencia</t>
  </si>
  <si>
    <t>ERRADICACION DE LA VIOLENCIA CONTRA LA MUJER EN CUNDINAMARCA</t>
  </si>
  <si>
    <t>Fuentes: POAI aprobado 2017, Decretos de modificación presupuestal a junio 30 de 2017</t>
  </si>
  <si>
    <t>DECRETO 411 DEL 29 DE DICIEMBRE DE 2017</t>
  </si>
  <si>
    <t>DECRETO 227 DEL 1 DE AGOSTO DE 2017</t>
  </si>
  <si>
    <t>DECRETO 277 DEL 18 DE SEPTIEMBRE DE 2017</t>
  </si>
  <si>
    <t>Fuentes: POAI aprobado 2017, Decretos de modificación presupuestal en 2017</t>
  </si>
  <si>
    <t>Revisó y aprobó:  Luis Hernan Vargas Forero, Jefe Oficina Asesora de Planeación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</si>
</sst>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0.0"/>
  </numFmts>
  <fonts count="58">
    <font>
      <sz val="11"/>
      <color theme="1"/>
      <name val="Calibri"/>
      <family val="2"/>
    </font>
    <font>
      <sz val="11"/>
      <color indexed="8"/>
      <name val="Calibri"/>
      <family val="2"/>
    </font>
    <font>
      <sz val="10"/>
      <name val="Arial"/>
      <family val="2"/>
    </font>
    <font>
      <b/>
      <sz val="11"/>
      <name val="Arial"/>
      <family val="2"/>
    </font>
    <font>
      <sz val="9"/>
      <name val="Arial"/>
      <family val="2"/>
    </font>
    <font>
      <b/>
      <sz val="9"/>
      <name val="Arial"/>
      <family val="2"/>
    </font>
    <font>
      <b/>
      <sz val="7"/>
      <name val="Arial"/>
      <family val="2"/>
    </font>
    <font>
      <sz val="8"/>
      <name val="Arial"/>
      <family val="2"/>
    </font>
    <font>
      <b/>
      <sz val="8"/>
      <name val="Arial"/>
      <family val="2"/>
    </font>
    <font>
      <sz val="7"/>
      <name val="Arial"/>
      <family val="2"/>
    </font>
    <font>
      <b/>
      <sz val="10"/>
      <name val="Arial"/>
      <family val="2"/>
    </font>
    <font>
      <sz val="11"/>
      <name val="Arial"/>
      <family val="2"/>
    </font>
    <font>
      <b/>
      <sz val="10"/>
      <color indexed="8"/>
      <name val="SansSerif"/>
      <family val="0"/>
    </font>
    <font>
      <sz val="11"/>
      <color indexed="8"/>
      <name val="SansSerif"/>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sz val="10"/>
      <color indexed="8"/>
      <name val="Arial"/>
      <family val="2"/>
    </font>
    <font>
      <b/>
      <sz val="12"/>
      <color indexed="8"/>
      <name val="SansSerif"/>
      <family val="0"/>
    </font>
    <font>
      <b/>
      <sz val="14"/>
      <name val="Arial"/>
      <family val="2"/>
    </font>
    <font>
      <b/>
      <sz val="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75">
    <xf numFmtId="0" fontId="0" fillId="0" borderId="0" xfId="0" applyFont="1" applyAlignment="1">
      <alignment/>
    </xf>
    <xf numFmtId="0" fontId="4" fillId="33" borderId="0" xfId="53" applyFont="1" applyFill="1">
      <alignment/>
      <protection/>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xf>
    <xf numFmtId="0" fontId="7" fillId="33" borderId="0" xfId="53" applyFont="1" applyFill="1">
      <alignment/>
      <protection/>
    </xf>
    <xf numFmtId="0" fontId="9" fillId="33" borderId="0" xfId="53" applyFont="1" applyFill="1">
      <alignment/>
      <protection/>
    </xf>
    <xf numFmtId="0" fontId="5" fillId="33" borderId="0" xfId="53" applyFont="1" applyFill="1" applyAlignment="1">
      <alignment horizontal="center"/>
      <protection/>
    </xf>
    <xf numFmtId="0" fontId="7" fillId="33" borderId="10" xfId="0" applyFont="1" applyFill="1" applyBorder="1" applyAlignment="1">
      <alignment horizontal="justify" vertical="center" wrapText="1"/>
    </xf>
    <xf numFmtId="1" fontId="8" fillId="33" borderId="10" xfId="53" applyNumberFormat="1" applyFont="1" applyFill="1" applyBorder="1" applyAlignment="1">
      <alignment horizontal="center" vertical="center" wrapText="1"/>
      <protection/>
    </xf>
    <xf numFmtId="49" fontId="56" fillId="33" borderId="10" xfId="0" applyNumberFormat="1" applyFont="1" applyFill="1" applyBorder="1" applyAlignment="1">
      <alignment vertical="center" wrapText="1"/>
    </xf>
    <xf numFmtId="3" fontId="33" fillId="33" borderId="10" xfId="48" applyNumberFormat="1" applyFont="1" applyFill="1" applyBorder="1" applyAlignment="1">
      <alignment horizontal="center" vertical="center" wrapText="1"/>
    </xf>
    <xf numFmtId="0" fontId="56" fillId="33" borderId="10" xfId="0" applyFont="1" applyFill="1" applyBorder="1" applyAlignment="1">
      <alignment horizontal="justify" vertical="center" wrapText="1"/>
    </xf>
    <xf numFmtId="0" fontId="56" fillId="33" borderId="10" xfId="0" applyFont="1" applyFill="1" applyBorder="1" applyAlignment="1">
      <alignment vertical="center" wrapText="1"/>
    </xf>
    <xf numFmtId="0" fontId="56" fillId="33" borderId="10" xfId="0" applyFont="1" applyFill="1" applyBorder="1" applyAlignment="1">
      <alignment horizontal="center" vertical="center" wrapText="1"/>
    </xf>
    <xf numFmtId="0" fontId="4" fillId="33" borderId="0" xfId="53" applyFont="1" applyFill="1" applyAlignment="1">
      <alignment horizontal="right"/>
      <protection/>
    </xf>
    <xf numFmtId="3" fontId="56" fillId="33" borderId="10" xfId="0" applyNumberFormat="1" applyFont="1" applyFill="1" applyBorder="1" applyAlignment="1">
      <alignment vertical="center" wrapText="1"/>
    </xf>
    <xf numFmtId="3" fontId="4" fillId="33" borderId="0" xfId="53" applyNumberFormat="1" applyFont="1" applyFill="1">
      <alignment/>
      <protection/>
    </xf>
    <xf numFmtId="3" fontId="7" fillId="33" borderId="0" xfId="53" applyNumberFormat="1" applyFont="1" applyFill="1">
      <alignment/>
      <protection/>
    </xf>
    <xf numFmtId="0" fontId="4" fillId="33" borderId="0" xfId="53" applyFont="1" applyFill="1" applyAlignment="1">
      <alignment horizontal="left"/>
      <protection/>
    </xf>
    <xf numFmtId="0" fontId="6" fillId="33" borderId="10" xfId="53" applyFont="1" applyFill="1" applyBorder="1" applyAlignment="1">
      <alignment horizontal="center" vertical="center" wrapText="1"/>
      <protection/>
    </xf>
    <xf numFmtId="0" fontId="4" fillId="33" borderId="0" xfId="53" applyFont="1" applyFill="1" applyAlignment="1">
      <alignment horizontal="left" vertical="center" wrapText="1"/>
      <protection/>
    </xf>
    <xf numFmtId="0" fontId="7" fillId="33" borderId="0" xfId="53" applyFont="1" applyFill="1" applyAlignment="1">
      <alignment horizontal="right"/>
      <protection/>
    </xf>
    <xf numFmtId="3" fontId="4" fillId="33" borderId="10" xfId="53" applyNumberFormat="1" applyFont="1" applyFill="1" applyBorder="1" applyAlignment="1">
      <alignment vertical="center" wrapText="1"/>
      <protection/>
    </xf>
    <xf numFmtId="3" fontId="2" fillId="33" borderId="10" xfId="53" applyNumberFormat="1" applyFont="1" applyFill="1" applyBorder="1" applyAlignment="1">
      <alignment vertical="center" wrapText="1"/>
      <protection/>
    </xf>
    <xf numFmtId="3" fontId="2" fillId="33" borderId="10" xfId="0" applyNumberFormat="1" applyFont="1" applyFill="1" applyBorder="1" applyAlignment="1">
      <alignment horizontal="right" vertical="center" wrapText="1"/>
    </xf>
    <xf numFmtId="0" fontId="8" fillId="8" borderId="10" xfId="53" applyFont="1" applyFill="1" applyBorder="1" applyAlignment="1">
      <alignment horizontal="center" vertical="center" wrapText="1"/>
      <protection/>
    </xf>
    <xf numFmtId="3" fontId="10" fillId="8" borderId="10" xfId="0" applyNumberFormat="1" applyFont="1" applyFill="1" applyBorder="1" applyAlignment="1">
      <alignment horizontal="right" vertical="center" wrapText="1"/>
    </xf>
    <xf numFmtId="3" fontId="5" fillId="33" borderId="10" xfId="53" applyNumberFormat="1" applyFont="1" applyFill="1" applyBorder="1" applyAlignment="1">
      <alignment vertical="center" wrapText="1"/>
      <protection/>
    </xf>
    <xf numFmtId="3" fontId="4" fillId="33" borderId="0" xfId="53" applyNumberFormat="1" applyFont="1" applyFill="1" applyAlignment="1">
      <alignment horizontal="right" vertical="center" wrapText="1"/>
      <protection/>
    </xf>
    <xf numFmtId="3" fontId="11" fillId="33" borderId="10" xfId="53" applyNumberFormat="1" applyFont="1" applyFill="1" applyBorder="1" applyAlignment="1">
      <alignment vertical="center"/>
      <protection/>
    </xf>
    <xf numFmtId="3" fontId="57" fillId="33" borderId="10" xfId="0" applyNumberFormat="1" applyFont="1" applyFill="1" applyBorder="1" applyAlignment="1">
      <alignment vertical="center" wrapText="1"/>
    </xf>
    <xf numFmtId="49" fontId="57" fillId="33" borderId="10" xfId="0" applyNumberFormat="1" applyFont="1" applyFill="1" applyBorder="1" applyAlignment="1">
      <alignment vertical="center" wrapText="1"/>
    </xf>
    <xf numFmtId="0" fontId="57" fillId="33" borderId="10" xfId="0" applyFont="1" applyFill="1" applyBorder="1" applyAlignment="1">
      <alignment horizontal="justify" vertical="center" wrapText="1"/>
    </xf>
    <xf numFmtId="0" fontId="57"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0" fontId="5" fillId="33" borderId="10" xfId="53" applyFont="1" applyFill="1" applyBorder="1" applyAlignment="1">
      <alignment horizontal="center" vertical="center" wrapText="1"/>
      <protection/>
    </xf>
    <xf numFmtId="0" fontId="8" fillId="33" borderId="10" xfId="53" applyFont="1" applyFill="1" applyBorder="1" applyAlignment="1">
      <alignment horizontal="center" vertical="center" wrapText="1"/>
      <protection/>
    </xf>
    <xf numFmtId="0" fontId="5" fillId="33" borderId="10" xfId="53" applyFont="1" applyFill="1" applyBorder="1" applyAlignment="1">
      <alignment horizontal="center" vertical="center" wrapText="1"/>
      <protection/>
    </xf>
    <xf numFmtId="0" fontId="7" fillId="33" borderId="10" xfId="53" applyFont="1" applyFill="1" applyBorder="1">
      <alignment/>
      <protection/>
    </xf>
    <xf numFmtId="0" fontId="4" fillId="33" borderId="0" xfId="53" applyFont="1" applyFill="1" applyAlignment="1">
      <alignment/>
      <protection/>
    </xf>
    <xf numFmtId="3" fontId="11" fillId="33" borderId="10" xfId="53" applyNumberFormat="1" applyFont="1" applyFill="1" applyBorder="1" applyAlignment="1">
      <alignment vertical="center" wrapText="1"/>
      <protection/>
    </xf>
    <xf numFmtId="3" fontId="11" fillId="33" borderId="10" xfId="0" applyNumberFormat="1" applyFont="1" applyFill="1" applyBorder="1" applyAlignment="1">
      <alignment horizontal="right" vertical="center" wrapText="1"/>
    </xf>
    <xf numFmtId="3" fontId="3" fillId="8" borderId="10" xfId="0" applyNumberFormat="1" applyFont="1" applyFill="1" applyBorder="1" applyAlignment="1">
      <alignment horizontal="right" vertical="center" wrapText="1"/>
    </xf>
    <xf numFmtId="0" fontId="11" fillId="33" borderId="10" xfId="53" applyFont="1" applyFill="1" applyBorder="1">
      <alignment/>
      <protection/>
    </xf>
    <xf numFmtId="3" fontId="13" fillId="33" borderId="10" xfId="0" applyNumberFormat="1" applyFont="1" applyFill="1" applyBorder="1" applyAlignment="1" applyProtection="1">
      <alignment horizontal="right" vertical="center" wrapText="1"/>
      <protection/>
    </xf>
    <xf numFmtId="3" fontId="11" fillId="33" borderId="10" xfId="53" applyNumberFormat="1" applyFont="1" applyFill="1" applyBorder="1">
      <alignment/>
      <protection/>
    </xf>
    <xf numFmtId="3" fontId="3" fillId="33" borderId="10" xfId="48" applyNumberFormat="1" applyFont="1" applyFill="1" applyBorder="1" applyAlignment="1">
      <alignment horizontal="center" vertical="center" wrapText="1"/>
    </xf>
    <xf numFmtId="0" fontId="5" fillId="33" borderId="10" xfId="53" applyFont="1" applyFill="1" applyBorder="1" applyAlignment="1">
      <alignment horizontal="center" vertical="center" wrapText="1"/>
      <protection/>
    </xf>
    <xf numFmtId="0" fontId="8" fillId="33" borderId="10" xfId="53" applyFont="1" applyFill="1" applyBorder="1" applyAlignment="1">
      <alignment horizontal="center" vertical="center" wrapText="1"/>
      <protection/>
    </xf>
    <xf numFmtId="0" fontId="11" fillId="33" borderId="10" xfId="53" applyFont="1" applyFill="1" applyBorder="1" applyAlignment="1">
      <alignment vertical="center"/>
      <protection/>
    </xf>
    <xf numFmtId="0" fontId="4" fillId="33" borderId="0" xfId="53" applyFont="1" applyFill="1" applyAlignment="1">
      <alignment horizontal="left"/>
      <protection/>
    </xf>
    <xf numFmtId="0" fontId="6" fillId="33" borderId="10" xfId="53" applyFont="1" applyFill="1" applyBorder="1" applyAlignment="1">
      <alignment horizontal="center" vertical="center" wrapText="1"/>
      <protection/>
    </xf>
    <xf numFmtId="0" fontId="7" fillId="33" borderId="10" xfId="53" applyFont="1" applyFill="1" applyBorder="1" applyAlignment="1">
      <alignment horizontal="justify" vertical="center"/>
      <protection/>
    </xf>
    <xf numFmtId="0" fontId="7" fillId="33" borderId="10" xfId="53" applyFont="1" applyFill="1" applyBorder="1" applyAlignment="1">
      <alignment horizontal="justify" vertical="center" wrapText="1"/>
      <protection/>
    </xf>
    <xf numFmtId="0" fontId="5" fillId="33" borderId="10" xfId="53" applyFont="1" applyFill="1" applyBorder="1" applyAlignment="1">
      <alignment horizontal="center" vertical="center" wrapText="1"/>
      <protection/>
    </xf>
    <xf numFmtId="3" fontId="4" fillId="33" borderId="11" xfId="53" applyNumberFormat="1" applyFont="1" applyFill="1" applyBorder="1" applyAlignment="1">
      <alignment horizontal="center"/>
      <protection/>
    </xf>
    <xf numFmtId="3" fontId="4" fillId="33" borderId="12" xfId="53" applyNumberFormat="1" applyFont="1" applyFill="1" applyBorder="1" applyAlignment="1">
      <alignment horizontal="center"/>
      <protection/>
    </xf>
    <xf numFmtId="0" fontId="3" fillId="33" borderId="13" xfId="53" applyFont="1" applyFill="1" applyBorder="1" applyAlignment="1">
      <alignment horizontal="center" vertical="center" wrapText="1"/>
      <protection/>
    </xf>
    <xf numFmtId="0" fontId="3" fillId="33" borderId="0" xfId="53" applyFont="1" applyFill="1" applyBorder="1" applyAlignment="1">
      <alignment horizontal="center" vertical="center" wrapText="1"/>
      <protection/>
    </xf>
    <xf numFmtId="0" fontId="3" fillId="33" borderId="10" xfId="53" applyFont="1" applyFill="1" applyBorder="1" applyAlignment="1">
      <alignment horizontal="center" vertical="center" wrapText="1"/>
      <protection/>
    </xf>
    <xf numFmtId="0" fontId="8" fillId="33" borderId="10" xfId="53" applyFont="1" applyFill="1" applyBorder="1" applyAlignment="1">
      <alignment horizontal="center" vertical="center" wrapText="1"/>
      <protection/>
    </xf>
    <xf numFmtId="0" fontId="4" fillId="33" borderId="0" xfId="53" applyFont="1" applyFill="1" applyBorder="1" applyAlignment="1">
      <alignment horizontal="left" vertical="center" wrapText="1"/>
      <protection/>
    </xf>
    <xf numFmtId="0" fontId="5" fillId="33" borderId="10" xfId="53" applyFont="1" applyFill="1" applyBorder="1" applyAlignment="1">
      <alignment horizontal="center"/>
      <protection/>
    </xf>
    <xf numFmtId="0" fontId="7" fillId="33" borderId="10" xfId="53" applyNumberFormat="1" applyFont="1" applyFill="1" applyBorder="1" applyAlignment="1">
      <alignment horizontal="justify" vertical="center" wrapText="1"/>
      <protection/>
    </xf>
    <xf numFmtId="0" fontId="5" fillId="33" borderId="11" xfId="53" applyFont="1" applyFill="1" applyBorder="1" applyAlignment="1">
      <alignment horizontal="center" vertical="center"/>
      <protection/>
    </xf>
    <xf numFmtId="0" fontId="5" fillId="33" borderId="14" xfId="53" applyFont="1" applyFill="1" applyBorder="1" applyAlignment="1">
      <alignment horizontal="center" vertical="center"/>
      <protection/>
    </xf>
    <xf numFmtId="0" fontId="5" fillId="33" borderId="12" xfId="53" applyFont="1" applyFill="1" applyBorder="1" applyAlignment="1">
      <alignment horizontal="center" vertical="center"/>
      <protection/>
    </xf>
    <xf numFmtId="0" fontId="12" fillId="17" borderId="10" xfId="0" applyFont="1" applyFill="1" applyBorder="1" applyAlignment="1" applyProtection="1">
      <alignment horizontal="center" vertical="center" wrapText="1"/>
      <protection/>
    </xf>
    <xf numFmtId="4" fontId="4" fillId="33" borderId="0" xfId="53" applyNumberFormat="1" applyFont="1" applyFill="1">
      <alignment/>
      <protection/>
    </xf>
    <xf numFmtId="0" fontId="35" fillId="17" borderId="10" xfId="0" applyFont="1" applyFill="1" applyBorder="1" applyAlignment="1" applyProtection="1">
      <alignment horizontal="center" vertical="center" wrapText="1"/>
      <protection/>
    </xf>
    <xf numFmtId="0" fontId="36" fillId="8" borderId="10" xfId="53" applyFont="1" applyFill="1" applyBorder="1" applyAlignment="1">
      <alignment horizontal="center" vertical="center" wrapText="1"/>
      <protection/>
    </xf>
    <xf numFmtId="0" fontId="5" fillId="33" borderId="11" xfId="53" applyFont="1" applyFill="1" applyBorder="1" applyAlignment="1">
      <alignment horizontal="center" vertical="center" wrapText="1"/>
      <protection/>
    </xf>
    <xf numFmtId="0" fontId="37" fillId="33" borderId="10" xfId="53" applyFont="1" applyFill="1" applyBorder="1" applyAlignment="1">
      <alignment horizontal="center" vertical="center" wrapText="1"/>
      <protection/>
    </xf>
    <xf numFmtId="0" fontId="37" fillId="33" borderId="11" xfId="53" applyFont="1" applyFill="1" applyBorder="1" applyAlignment="1">
      <alignment horizontal="center" vertical="center" wrapText="1"/>
      <protection/>
    </xf>
    <xf numFmtId="0" fontId="37" fillId="33" borderId="14" xfId="53"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9"/>
  <sheetViews>
    <sheetView zoomScale="80" zoomScaleNormal="80" zoomScalePageLayoutView="0" workbookViewId="0" topLeftCell="A1">
      <pane ySplit="5" topLeftCell="A6" activePane="bottomLeft" state="frozen"/>
      <selection pane="topLeft" activeCell="K1" sqref="K1"/>
      <selection pane="bottomLeft" activeCell="A1" sqref="A1:IV16384"/>
    </sheetView>
  </sheetViews>
  <sheetFormatPr defaultColWidth="6.8515625" defaultRowHeight="15"/>
  <cols>
    <col min="1" max="1" width="8.7109375" style="1" customWidth="1"/>
    <col min="2" max="2" width="11.8515625" style="1" customWidth="1"/>
    <col min="3" max="3" width="6.57421875" style="1" customWidth="1"/>
    <col min="4" max="4" width="25.00390625" style="1" customWidth="1"/>
    <col min="5" max="5" width="8.7109375" style="1" customWidth="1"/>
    <col min="6" max="6" width="7.28125" style="1" customWidth="1"/>
    <col min="7" max="7" width="6.8515625" style="1" customWidth="1"/>
    <col min="8" max="8" width="19.8515625" style="1" customWidth="1"/>
    <col min="9" max="9" width="7.8515625" style="6" customWidth="1"/>
    <col min="10" max="10" width="14.57421875" style="6" customWidth="1"/>
    <col min="11" max="11" width="14.421875" style="6" customWidth="1"/>
    <col min="12" max="12" width="15.00390625" style="6" customWidth="1"/>
    <col min="13" max="13" width="14.57421875" style="6" customWidth="1"/>
    <col min="14" max="14" width="15.140625" style="1" customWidth="1"/>
    <col min="15" max="15" width="15.57421875" style="21" customWidth="1"/>
    <col min="16" max="16" width="19.8515625" style="1" customWidth="1"/>
    <col min="17" max="17" width="26.28125" style="1" customWidth="1"/>
    <col min="18" max="246" width="19.8515625" style="1" customWidth="1"/>
    <col min="247" max="247" width="11.57421875" style="1" customWidth="1"/>
    <col min="248" max="248" width="11.8515625" style="1" customWidth="1"/>
    <col min="249" max="249" width="27.57421875" style="1" customWidth="1"/>
    <col min="250" max="250" width="11.28125" style="1" customWidth="1"/>
    <col min="251" max="251" width="17.421875" style="1" customWidth="1"/>
    <col min="252" max="252" width="7.28125" style="1" customWidth="1"/>
    <col min="253" max="16384" width="6.8515625" style="1" customWidth="1"/>
  </cols>
  <sheetData>
    <row r="1" spans="1:15" ht="15.75" customHeight="1">
      <c r="A1" s="57" t="s">
        <v>11</v>
      </c>
      <c r="B1" s="58"/>
      <c r="C1" s="58"/>
      <c r="D1" s="58"/>
      <c r="E1" s="58"/>
      <c r="F1" s="58"/>
      <c r="G1" s="58"/>
      <c r="H1" s="58"/>
      <c r="I1" s="58"/>
      <c r="J1" s="58"/>
      <c r="K1" s="58"/>
      <c r="L1" s="58"/>
      <c r="M1" s="58"/>
      <c r="N1" s="58"/>
      <c r="O1" s="58"/>
    </row>
    <row r="2" spans="1:18" ht="15.75" customHeight="1">
      <c r="A2" s="59" t="s">
        <v>12</v>
      </c>
      <c r="B2" s="59"/>
      <c r="C2" s="59"/>
      <c r="D2" s="59"/>
      <c r="E2" s="59"/>
      <c r="F2" s="59"/>
      <c r="G2" s="59"/>
      <c r="H2" s="59"/>
      <c r="I2" s="59"/>
      <c r="J2" s="59"/>
      <c r="K2" s="59"/>
      <c r="L2" s="59"/>
      <c r="M2" s="59"/>
      <c r="N2" s="59"/>
      <c r="O2" s="59"/>
      <c r="P2" s="16"/>
      <c r="R2" s="16"/>
    </row>
    <row r="3" spans="1:15" ht="15.75" customHeight="1">
      <c r="A3" s="59" t="s">
        <v>13</v>
      </c>
      <c r="B3" s="59"/>
      <c r="C3" s="59"/>
      <c r="D3" s="59"/>
      <c r="E3" s="59"/>
      <c r="F3" s="59"/>
      <c r="G3" s="59"/>
      <c r="H3" s="59"/>
      <c r="I3" s="59"/>
      <c r="J3" s="59"/>
      <c r="K3" s="59"/>
      <c r="L3" s="59"/>
      <c r="M3" s="59"/>
      <c r="N3" s="59"/>
      <c r="O3" s="59"/>
    </row>
    <row r="4" spans="1:15" ht="23.25" customHeight="1">
      <c r="A4" s="54" t="s">
        <v>0</v>
      </c>
      <c r="B4" s="54" t="s">
        <v>1</v>
      </c>
      <c r="C4" s="54" t="s">
        <v>45</v>
      </c>
      <c r="D4" s="54" t="s">
        <v>34</v>
      </c>
      <c r="E4" s="54" t="s">
        <v>2</v>
      </c>
      <c r="F4" s="51" t="s">
        <v>35</v>
      </c>
      <c r="G4" s="51" t="s">
        <v>41</v>
      </c>
      <c r="H4" s="54" t="s">
        <v>3</v>
      </c>
      <c r="I4" s="54" t="s">
        <v>4</v>
      </c>
      <c r="J4" s="51" t="s">
        <v>36</v>
      </c>
      <c r="K4" s="51" t="s">
        <v>39</v>
      </c>
      <c r="L4" s="51" t="s">
        <v>50</v>
      </c>
      <c r="M4" s="60" t="s">
        <v>40</v>
      </c>
      <c r="N4" s="60"/>
      <c r="O4" s="60"/>
    </row>
    <row r="5" spans="1:18" ht="41.25" customHeight="1">
      <c r="A5" s="54"/>
      <c r="B5" s="54"/>
      <c r="C5" s="54"/>
      <c r="D5" s="54"/>
      <c r="E5" s="54"/>
      <c r="F5" s="51"/>
      <c r="G5" s="51"/>
      <c r="H5" s="54"/>
      <c r="I5" s="54"/>
      <c r="J5" s="51"/>
      <c r="K5" s="51"/>
      <c r="L5" s="51"/>
      <c r="M5" s="19" t="s">
        <v>5</v>
      </c>
      <c r="N5" s="19" t="s">
        <v>6</v>
      </c>
      <c r="O5" s="25" t="s">
        <v>37</v>
      </c>
      <c r="P5" s="54" t="s">
        <v>44</v>
      </c>
      <c r="Q5" s="54"/>
      <c r="R5" s="16"/>
    </row>
    <row r="6" spans="1:17" ht="101.25" customHeight="1">
      <c r="A6" s="15" t="s">
        <v>18</v>
      </c>
      <c r="B6" s="9" t="s">
        <v>22</v>
      </c>
      <c r="C6" s="10">
        <v>251</v>
      </c>
      <c r="D6" s="11" t="s">
        <v>23</v>
      </c>
      <c r="E6" s="12" t="s">
        <v>24</v>
      </c>
      <c r="F6" s="13">
        <v>374</v>
      </c>
      <c r="G6" s="2">
        <v>417</v>
      </c>
      <c r="H6" s="7" t="s">
        <v>7</v>
      </c>
      <c r="I6" s="8">
        <v>297038</v>
      </c>
      <c r="J6" s="23">
        <v>3714261136</v>
      </c>
      <c r="K6" s="23">
        <v>4019053000</v>
      </c>
      <c r="L6" s="23">
        <v>4015081680</v>
      </c>
      <c r="M6" s="23">
        <v>1000000000</v>
      </c>
      <c r="N6" s="24">
        <v>3300000000</v>
      </c>
      <c r="O6" s="26">
        <f>SUM(M6+N6)</f>
        <v>4300000000</v>
      </c>
      <c r="P6" s="52" t="s">
        <v>47</v>
      </c>
      <c r="Q6" s="52"/>
    </row>
    <row r="7" spans="1:17" ht="113.25" customHeight="1">
      <c r="A7" s="15" t="s">
        <v>19</v>
      </c>
      <c r="B7" s="9" t="s">
        <v>25</v>
      </c>
      <c r="C7" s="10">
        <v>260</v>
      </c>
      <c r="D7" s="11" t="s">
        <v>26</v>
      </c>
      <c r="E7" s="12" t="s">
        <v>27</v>
      </c>
      <c r="F7" s="13">
        <v>306</v>
      </c>
      <c r="G7" s="2">
        <v>351</v>
      </c>
      <c r="H7" s="7" t="s">
        <v>8</v>
      </c>
      <c r="I7" s="8">
        <v>297036</v>
      </c>
      <c r="J7" s="23">
        <v>2973861887</v>
      </c>
      <c r="K7" s="23">
        <v>3154200000</v>
      </c>
      <c r="L7" s="23">
        <v>3154200000</v>
      </c>
      <c r="M7" s="23">
        <v>1000000000</v>
      </c>
      <c r="N7" s="24">
        <v>2400000000</v>
      </c>
      <c r="O7" s="26">
        <f>SUM(M7+N7)</f>
        <v>3400000000</v>
      </c>
      <c r="P7" s="52"/>
      <c r="Q7" s="52"/>
    </row>
    <row r="8" spans="1:17" ht="183.75" customHeight="1">
      <c r="A8" s="15" t="s">
        <v>20</v>
      </c>
      <c r="B8" s="9" t="s">
        <v>28</v>
      </c>
      <c r="C8" s="10">
        <v>282</v>
      </c>
      <c r="D8" s="11" t="s">
        <v>29</v>
      </c>
      <c r="E8" s="12" t="s">
        <v>30</v>
      </c>
      <c r="F8" s="13">
        <v>650</v>
      </c>
      <c r="G8" s="2">
        <v>675</v>
      </c>
      <c r="H8" s="7" t="s">
        <v>9</v>
      </c>
      <c r="I8" s="8">
        <v>297039</v>
      </c>
      <c r="J8" s="23">
        <v>10103440880</v>
      </c>
      <c r="K8" s="23">
        <v>10075503000</v>
      </c>
      <c r="L8" s="23">
        <v>8761061380</v>
      </c>
      <c r="M8" s="23">
        <v>1000000000</v>
      </c>
      <c r="N8" s="23">
        <v>8400000000</v>
      </c>
      <c r="O8" s="26">
        <f>SUM(M8+N8)</f>
        <v>9400000000</v>
      </c>
      <c r="P8" s="63" t="s">
        <v>51</v>
      </c>
      <c r="Q8" s="63"/>
    </row>
    <row r="9" spans="1:18" s="4" customFormat="1" ht="240.75" customHeight="1">
      <c r="A9" s="15" t="s">
        <v>21</v>
      </c>
      <c r="B9" s="9" t="s">
        <v>31</v>
      </c>
      <c r="C9" s="10">
        <v>291</v>
      </c>
      <c r="D9" s="11" t="s">
        <v>32</v>
      </c>
      <c r="E9" s="12" t="s">
        <v>33</v>
      </c>
      <c r="F9" s="13">
        <v>960</v>
      </c>
      <c r="G9" s="2">
        <v>965</v>
      </c>
      <c r="H9" s="3" t="s">
        <v>10</v>
      </c>
      <c r="I9" s="8">
        <v>297040</v>
      </c>
      <c r="J9" s="23">
        <v>12491890205</v>
      </c>
      <c r="K9" s="23">
        <v>12933152000</v>
      </c>
      <c r="L9" s="23">
        <v>12661754093</v>
      </c>
      <c r="M9" s="23">
        <v>2000000000</v>
      </c>
      <c r="N9" s="23">
        <v>11335000000</v>
      </c>
      <c r="O9" s="26">
        <f>SUM(M9+N9)</f>
        <v>13335000000</v>
      </c>
      <c r="P9" s="53" t="s">
        <v>48</v>
      </c>
      <c r="Q9" s="53"/>
      <c r="R9" s="17"/>
    </row>
    <row r="10" spans="1:17" ht="20.25" customHeight="1">
      <c r="A10" s="62" t="s">
        <v>49</v>
      </c>
      <c r="B10" s="62"/>
      <c r="C10" s="62"/>
      <c r="D10" s="62"/>
      <c r="E10" s="62"/>
      <c r="F10" s="62"/>
      <c r="G10" s="62"/>
      <c r="H10" s="62"/>
      <c r="I10" s="62"/>
      <c r="J10" s="22">
        <f aca="true" t="shared" si="0" ref="J10:O10">SUM(J6:J9)</f>
        <v>29283454108</v>
      </c>
      <c r="K10" s="22">
        <f t="shared" si="0"/>
        <v>30181908000</v>
      </c>
      <c r="L10" s="27">
        <f t="shared" si="0"/>
        <v>28592097153</v>
      </c>
      <c r="M10" s="22">
        <f t="shared" si="0"/>
        <v>5000000000</v>
      </c>
      <c r="N10" s="22">
        <f t="shared" si="0"/>
        <v>25435000000</v>
      </c>
      <c r="O10" s="27">
        <f t="shared" si="0"/>
        <v>30435000000</v>
      </c>
      <c r="P10" s="55"/>
      <c r="Q10" s="56"/>
    </row>
    <row r="11" spans="1:17" s="5" customFormat="1" ht="21.75" customHeight="1">
      <c r="A11" s="61" t="s">
        <v>14</v>
      </c>
      <c r="B11" s="61"/>
      <c r="C11" s="61"/>
      <c r="D11" s="61"/>
      <c r="E11" s="61"/>
      <c r="F11" s="61"/>
      <c r="G11" s="61"/>
      <c r="H11" s="61"/>
      <c r="I11" s="61"/>
      <c r="J11" s="61"/>
      <c r="K11" s="61"/>
      <c r="L11" s="61"/>
      <c r="M11" s="61"/>
      <c r="N11" s="61"/>
      <c r="O11" s="61"/>
      <c r="P11" s="61"/>
      <c r="Q11" s="61"/>
    </row>
    <row r="12" spans="1:15" s="5" customFormat="1" ht="12" customHeight="1">
      <c r="A12" s="20"/>
      <c r="B12" s="20"/>
      <c r="C12" s="20"/>
      <c r="D12" s="20"/>
      <c r="E12" s="20"/>
      <c r="F12" s="20"/>
      <c r="G12" s="20"/>
      <c r="H12" s="20"/>
      <c r="I12" s="20"/>
      <c r="J12" s="20"/>
      <c r="K12" s="20"/>
      <c r="L12" s="20"/>
      <c r="M12" s="20"/>
      <c r="N12" s="20"/>
      <c r="O12" s="28"/>
    </row>
    <row r="13" spans="1:15" ht="12" customHeight="1">
      <c r="A13" s="1" t="s">
        <v>17</v>
      </c>
      <c r="E13" s="6"/>
      <c r="F13" s="6"/>
      <c r="G13" s="6"/>
      <c r="I13" s="1"/>
      <c r="J13" s="1"/>
      <c r="K13" s="1"/>
      <c r="L13" s="1"/>
      <c r="M13" s="1"/>
      <c r="O13" s="14"/>
    </row>
    <row r="14" spans="1:15" ht="19.5" customHeight="1">
      <c r="A14" s="50" t="s">
        <v>46</v>
      </c>
      <c r="B14" s="50"/>
      <c r="C14" s="50"/>
      <c r="D14" s="50"/>
      <c r="E14" s="50"/>
      <c r="F14" s="6"/>
      <c r="G14" s="6"/>
      <c r="I14" s="1"/>
      <c r="J14" s="1"/>
      <c r="K14" s="1"/>
      <c r="L14" s="1"/>
      <c r="M14" s="1"/>
      <c r="O14" s="14"/>
    </row>
    <row r="15" spans="1:15" ht="19.5" customHeight="1">
      <c r="A15" s="50" t="s">
        <v>43</v>
      </c>
      <c r="B15" s="50"/>
      <c r="C15" s="50"/>
      <c r="D15" s="50"/>
      <c r="E15" s="18"/>
      <c r="O15" s="14"/>
    </row>
    <row r="16" spans="1:15" ht="19.5" customHeight="1">
      <c r="A16" s="50" t="s">
        <v>15</v>
      </c>
      <c r="B16" s="50"/>
      <c r="C16" s="50"/>
      <c r="D16" s="50"/>
      <c r="E16" s="50"/>
      <c r="O16" s="14"/>
    </row>
    <row r="17" spans="1:15" ht="19.5" customHeight="1">
      <c r="A17" s="50" t="s">
        <v>42</v>
      </c>
      <c r="B17" s="50"/>
      <c r="C17" s="50"/>
      <c r="D17" s="50"/>
      <c r="E17" s="50"/>
      <c r="O17" s="14"/>
    </row>
    <row r="18" spans="1:15" ht="19.5" customHeight="1">
      <c r="A18" s="50" t="s">
        <v>16</v>
      </c>
      <c r="B18" s="50"/>
      <c r="C18" s="50"/>
      <c r="D18" s="50"/>
      <c r="E18" s="50"/>
      <c r="O18" s="14"/>
    </row>
    <row r="19" spans="1:5" ht="19.5" customHeight="1">
      <c r="A19" s="50" t="s">
        <v>38</v>
      </c>
      <c r="B19" s="50"/>
      <c r="C19" s="50"/>
      <c r="D19" s="50"/>
      <c r="E19" s="50"/>
    </row>
  </sheetData>
  <sheetProtection/>
  <mergeCells count="29">
    <mergeCell ref="G4:G5"/>
    <mergeCell ref="H4:H5"/>
    <mergeCell ref="A15:D15"/>
    <mergeCell ref="E4:E5"/>
    <mergeCell ref="F4:F5"/>
    <mergeCell ref="A11:Q11"/>
    <mergeCell ref="A10:I10"/>
    <mergeCell ref="P8:Q8"/>
    <mergeCell ref="A14:E14"/>
    <mergeCell ref="A1:O1"/>
    <mergeCell ref="A2:O2"/>
    <mergeCell ref="A3:O3"/>
    <mergeCell ref="M4:O4"/>
    <mergeCell ref="A4:A5"/>
    <mergeCell ref="K4:K5"/>
    <mergeCell ref="I4:I5"/>
    <mergeCell ref="B4:B5"/>
    <mergeCell ref="C4:C5"/>
    <mergeCell ref="D4:D5"/>
    <mergeCell ref="A19:E19"/>
    <mergeCell ref="J4:J5"/>
    <mergeCell ref="L4:L5"/>
    <mergeCell ref="P6:Q7"/>
    <mergeCell ref="P9:Q9"/>
    <mergeCell ref="P5:Q5"/>
    <mergeCell ref="P10:Q10"/>
    <mergeCell ref="A16:E16"/>
    <mergeCell ref="A17:E17"/>
    <mergeCell ref="A18:E18"/>
  </mergeCells>
  <printOptions/>
  <pageMargins left="0.2" right="0.2" top="0.25" bottom="0.2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Q15"/>
  <sheetViews>
    <sheetView zoomScale="80" zoomScaleNormal="80" zoomScalePageLayoutView="0" workbookViewId="0" topLeftCell="B7">
      <selection activeCell="F17" sqref="F17"/>
    </sheetView>
  </sheetViews>
  <sheetFormatPr defaultColWidth="6.8515625" defaultRowHeight="15"/>
  <cols>
    <col min="1" max="1" width="8.7109375" style="1" customWidth="1"/>
    <col min="2" max="2" width="11.8515625" style="1" customWidth="1"/>
    <col min="3" max="3" width="6.57421875" style="1" customWidth="1"/>
    <col min="4" max="4" width="22.140625" style="1" customWidth="1"/>
    <col min="5" max="5" width="8.7109375" style="1" customWidth="1"/>
    <col min="6" max="6" width="7.28125" style="1" customWidth="1"/>
    <col min="7" max="7" width="6.8515625" style="1" customWidth="1"/>
    <col min="8" max="8" width="17.28125" style="1" customWidth="1"/>
    <col min="9" max="9" width="7.8515625" style="6" customWidth="1"/>
    <col min="10" max="10" width="16.8515625" style="6" customWidth="1"/>
    <col min="11" max="11" width="16.140625" style="6" customWidth="1"/>
    <col min="12" max="12" width="16.421875" style="1" customWidth="1"/>
    <col min="13" max="13" width="17.421875" style="21" customWidth="1"/>
    <col min="14" max="14" width="14.00390625" style="1" customWidth="1"/>
    <col min="15" max="15" width="16.140625" style="1" customWidth="1"/>
    <col min="16" max="16" width="15.7109375" style="1" customWidth="1"/>
    <col min="17" max="17" width="17.140625" style="1" customWidth="1"/>
    <col min="18" max="241" width="19.8515625" style="1" customWidth="1"/>
    <col min="242" max="242" width="11.57421875" style="1" customWidth="1"/>
    <col min="243" max="243" width="11.8515625" style="1" customWidth="1"/>
    <col min="244" max="244" width="27.57421875" style="1" customWidth="1"/>
    <col min="245" max="245" width="11.28125" style="1" customWidth="1"/>
    <col min="246" max="246" width="17.421875" style="1" customWidth="1"/>
    <col min="247" max="247" width="7.28125" style="1" customWidth="1"/>
    <col min="248" max="16384" width="6.8515625" style="1" customWidth="1"/>
  </cols>
  <sheetData>
    <row r="1" spans="1:17" ht="15.75" customHeight="1">
      <c r="A1" s="59" t="s">
        <v>52</v>
      </c>
      <c r="B1" s="59"/>
      <c r="C1" s="59"/>
      <c r="D1" s="59"/>
      <c r="E1" s="59"/>
      <c r="F1" s="59"/>
      <c r="G1" s="59"/>
      <c r="H1" s="59"/>
      <c r="I1" s="59"/>
      <c r="J1" s="59"/>
      <c r="K1" s="59"/>
      <c r="L1" s="59"/>
      <c r="M1" s="59"/>
      <c r="N1" s="59"/>
      <c r="O1" s="59"/>
      <c r="P1" s="59"/>
      <c r="Q1" s="59"/>
    </row>
    <row r="2" spans="1:17" ht="15.75" customHeight="1">
      <c r="A2" s="59" t="s">
        <v>12</v>
      </c>
      <c r="B2" s="59"/>
      <c r="C2" s="59"/>
      <c r="D2" s="59"/>
      <c r="E2" s="59"/>
      <c r="F2" s="59"/>
      <c r="G2" s="59"/>
      <c r="H2" s="59"/>
      <c r="I2" s="59"/>
      <c r="J2" s="59"/>
      <c r="K2" s="59"/>
      <c r="L2" s="59"/>
      <c r="M2" s="59"/>
      <c r="N2" s="59"/>
      <c r="O2" s="59"/>
      <c r="P2" s="59"/>
      <c r="Q2" s="59"/>
    </row>
    <row r="3" spans="1:17" ht="15.75" customHeight="1">
      <c r="A3" s="59" t="s">
        <v>13</v>
      </c>
      <c r="B3" s="59"/>
      <c r="C3" s="59"/>
      <c r="D3" s="59"/>
      <c r="E3" s="59"/>
      <c r="F3" s="59"/>
      <c r="G3" s="59"/>
      <c r="H3" s="59"/>
      <c r="I3" s="59"/>
      <c r="J3" s="59"/>
      <c r="K3" s="59"/>
      <c r="L3" s="59"/>
      <c r="M3" s="59"/>
      <c r="N3" s="59"/>
      <c r="O3" s="59"/>
      <c r="P3" s="59"/>
      <c r="Q3" s="59"/>
    </row>
    <row r="4" spans="1:17" ht="20.25" customHeight="1">
      <c r="A4" s="54" t="s">
        <v>0</v>
      </c>
      <c r="B4" s="54" t="s">
        <v>1</v>
      </c>
      <c r="C4" s="54" t="s">
        <v>45</v>
      </c>
      <c r="D4" s="54" t="s">
        <v>34</v>
      </c>
      <c r="E4" s="54" t="s">
        <v>62</v>
      </c>
      <c r="F4" s="60" t="s">
        <v>63</v>
      </c>
      <c r="G4" s="60" t="s">
        <v>64</v>
      </c>
      <c r="H4" s="54" t="s">
        <v>3</v>
      </c>
      <c r="I4" s="54" t="s">
        <v>4</v>
      </c>
      <c r="J4" s="51" t="s">
        <v>50</v>
      </c>
      <c r="K4" s="60" t="s">
        <v>40</v>
      </c>
      <c r="L4" s="60"/>
      <c r="M4" s="60"/>
      <c r="N4" s="60" t="s">
        <v>53</v>
      </c>
      <c r="O4" s="60"/>
      <c r="P4" s="60"/>
      <c r="Q4" s="60"/>
    </row>
    <row r="5" spans="1:17" ht="53.25" customHeight="1">
      <c r="A5" s="54"/>
      <c r="B5" s="54"/>
      <c r="C5" s="54"/>
      <c r="D5" s="54"/>
      <c r="E5" s="54"/>
      <c r="F5" s="60"/>
      <c r="G5" s="60"/>
      <c r="H5" s="54"/>
      <c r="I5" s="54"/>
      <c r="J5" s="51"/>
      <c r="K5" s="36" t="s">
        <v>5</v>
      </c>
      <c r="L5" s="36" t="s">
        <v>6</v>
      </c>
      <c r="M5" s="25" t="s">
        <v>37</v>
      </c>
      <c r="N5" s="35" t="s">
        <v>54</v>
      </c>
      <c r="O5" s="35" t="s">
        <v>58</v>
      </c>
      <c r="P5" s="37" t="s">
        <v>65</v>
      </c>
      <c r="Q5" s="35" t="s">
        <v>61</v>
      </c>
    </row>
    <row r="6" spans="1:17" ht="123" customHeight="1">
      <c r="A6" s="30" t="s">
        <v>18</v>
      </c>
      <c r="B6" s="31" t="s">
        <v>22</v>
      </c>
      <c r="C6" s="46">
        <v>251</v>
      </c>
      <c r="D6" s="32" t="s">
        <v>23</v>
      </c>
      <c r="E6" s="33" t="s">
        <v>24</v>
      </c>
      <c r="F6" s="34">
        <v>374</v>
      </c>
      <c r="G6" s="34">
        <v>417</v>
      </c>
      <c r="H6" s="7" t="s">
        <v>7</v>
      </c>
      <c r="I6" s="8">
        <v>297038</v>
      </c>
      <c r="J6" s="40">
        <v>4015081680</v>
      </c>
      <c r="K6" s="40">
        <v>1000000000</v>
      </c>
      <c r="L6" s="41">
        <v>3300000000</v>
      </c>
      <c r="M6" s="42">
        <f>SUM(K6+L6)</f>
        <v>4300000000</v>
      </c>
      <c r="N6" s="43"/>
      <c r="O6" s="43"/>
      <c r="P6" s="43"/>
      <c r="Q6" s="42">
        <f>M6+N6+O6+P6</f>
        <v>4300000000</v>
      </c>
    </row>
    <row r="7" spans="1:17" ht="121.5" customHeight="1">
      <c r="A7" s="30" t="s">
        <v>19</v>
      </c>
      <c r="B7" s="31" t="s">
        <v>25</v>
      </c>
      <c r="C7" s="46">
        <v>260</v>
      </c>
      <c r="D7" s="32" t="s">
        <v>26</v>
      </c>
      <c r="E7" s="33" t="s">
        <v>27</v>
      </c>
      <c r="F7" s="34">
        <v>306</v>
      </c>
      <c r="G7" s="34">
        <v>351</v>
      </c>
      <c r="H7" s="7" t="s">
        <v>8</v>
      </c>
      <c r="I7" s="8">
        <v>297036</v>
      </c>
      <c r="J7" s="40">
        <v>3154200000</v>
      </c>
      <c r="K7" s="40">
        <v>1000000000</v>
      </c>
      <c r="L7" s="41">
        <v>2400000000</v>
      </c>
      <c r="M7" s="42">
        <f>SUM(K7+L7)</f>
        <v>3400000000</v>
      </c>
      <c r="N7" s="43"/>
      <c r="O7" s="43"/>
      <c r="P7" s="43"/>
      <c r="Q7" s="42">
        <f>M7+N7+O7+P7</f>
        <v>3400000000</v>
      </c>
    </row>
    <row r="8" spans="1:17" ht="121.5" customHeight="1">
      <c r="A8" s="30" t="s">
        <v>20</v>
      </c>
      <c r="B8" s="31" t="s">
        <v>28</v>
      </c>
      <c r="C8" s="46">
        <v>282</v>
      </c>
      <c r="D8" s="32" t="s">
        <v>29</v>
      </c>
      <c r="E8" s="33" t="s">
        <v>30</v>
      </c>
      <c r="F8" s="34">
        <v>650</v>
      </c>
      <c r="G8" s="34">
        <v>675</v>
      </c>
      <c r="H8" s="7" t="s">
        <v>9</v>
      </c>
      <c r="I8" s="8">
        <v>297039</v>
      </c>
      <c r="J8" s="40">
        <v>8761061380</v>
      </c>
      <c r="K8" s="40">
        <v>1000000000</v>
      </c>
      <c r="L8" s="40">
        <v>8400000000</v>
      </c>
      <c r="M8" s="42">
        <f>SUM(K8+L8)</f>
        <v>9400000000</v>
      </c>
      <c r="N8" s="43"/>
      <c r="O8" s="43"/>
      <c r="P8" s="44">
        <v>2800000000</v>
      </c>
      <c r="Q8" s="42">
        <f>M8+N8+O8+P8</f>
        <v>12200000000</v>
      </c>
    </row>
    <row r="9" spans="1:17" s="4" customFormat="1" ht="145.5" customHeight="1">
      <c r="A9" s="30" t="s">
        <v>21</v>
      </c>
      <c r="B9" s="31" t="s">
        <v>31</v>
      </c>
      <c r="C9" s="46">
        <v>291</v>
      </c>
      <c r="D9" s="32" t="s">
        <v>32</v>
      </c>
      <c r="E9" s="33" t="s">
        <v>33</v>
      </c>
      <c r="F9" s="34">
        <v>960</v>
      </c>
      <c r="G9" s="2">
        <v>965</v>
      </c>
      <c r="H9" s="3" t="s">
        <v>10</v>
      </c>
      <c r="I9" s="8">
        <v>297040</v>
      </c>
      <c r="J9" s="40">
        <v>12661754093</v>
      </c>
      <c r="K9" s="40">
        <v>2000000000</v>
      </c>
      <c r="L9" s="40">
        <v>11335000000</v>
      </c>
      <c r="M9" s="42">
        <f>SUM(K9+L9)</f>
        <v>13335000000</v>
      </c>
      <c r="N9" s="45"/>
      <c r="O9" s="44">
        <v>3370586820</v>
      </c>
      <c r="P9" s="44">
        <v>4000000000</v>
      </c>
      <c r="Q9" s="42">
        <f>M9+N9+O9+P9</f>
        <v>20705586820</v>
      </c>
    </row>
    <row r="10" spans="1:17" s="4" customFormat="1" ht="28.5" customHeight="1">
      <c r="A10" s="67" t="s">
        <v>57</v>
      </c>
      <c r="B10" s="67"/>
      <c r="C10" s="67"/>
      <c r="D10" s="67"/>
      <c r="E10" s="67"/>
      <c r="F10" s="67"/>
      <c r="G10" s="67"/>
      <c r="H10" s="67"/>
      <c r="I10" s="67"/>
      <c r="J10" s="67"/>
      <c r="K10" s="67"/>
      <c r="L10" s="67"/>
      <c r="M10" s="67"/>
      <c r="N10" s="67"/>
      <c r="O10" s="67"/>
      <c r="P10" s="67"/>
      <c r="Q10" s="67"/>
    </row>
    <row r="11" spans="1:17" s="4" customFormat="1" ht="117.75" customHeight="1">
      <c r="A11" s="30" t="s">
        <v>55</v>
      </c>
      <c r="B11" s="31" t="s">
        <v>56</v>
      </c>
      <c r="C11" s="46">
        <v>532</v>
      </c>
      <c r="D11" s="32" t="s">
        <v>66</v>
      </c>
      <c r="E11" s="33" t="s">
        <v>67</v>
      </c>
      <c r="F11" s="34"/>
      <c r="G11" s="2"/>
      <c r="H11" s="3" t="s">
        <v>68</v>
      </c>
      <c r="I11" s="8"/>
      <c r="J11" s="23"/>
      <c r="K11" s="23"/>
      <c r="L11" s="23"/>
      <c r="M11" s="26"/>
      <c r="N11" s="29">
        <v>250000000</v>
      </c>
      <c r="O11" s="38"/>
      <c r="P11" s="38"/>
      <c r="Q11" s="42">
        <f>M11+N11+O11</f>
        <v>250000000</v>
      </c>
    </row>
    <row r="12" spans="1:17" ht="20.25" customHeight="1">
      <c r="A12" s="64" t="s">
        <v>49</v>
      </c>
      <c r="B12" s="65"/>
      <c r="C12" s="65"/>
      <c r="D12" s="65"/>
      <c r="E12" s="65"/>
      <c r="F12" s="65"/>
      <c r="G12" s="65"/>
      <c r="H12" s="65"/>
      <c r="I12" s="66"/>
      <c r="J12" s="27">
        <f aca="true" t="shared" si="0" ref="J12:Q12">SUM(J6:J11)</f>
        <v>28592097153</v>
      </c>
      <c r="K12" s="27">
        <f t="shared" si="0"/>
        <v>5000000000</v>
      </c>
      <c r="L12" s="27">
        <f t="shared" si="0"/>
        <v>25435000000</v>
      </c>
      <c r="M12" s="27">
        <f t="shared" si="0"/>
        <v>30435000000</v>
      </c>
      <c r="N12" s="27">
        <f t="shared" si="0"/>
        <v>250000000</v>
      </c>
      <c r="O12" s="27">
        <f t="shared" si="0"/>
        <v>3370586820</v>
      </c>
      <c r="P12" s="27">
        <f t="shared" si="0"/>
        <v>6800000000</v>
      </c>
      <c r="Q12" s="27">
        <f t="shared" si="0"/>
        <v>40855586820</v>
      </c>
    </row>
    <row r="13" spans="1:13" s="5" customFormat="1" ht="15" customHeight="1">
      <c r="A13" s="61" t="s">
        <v>69</v>
      </c>
      <c r="B13" s="61"/>
      <c r="C13" s="61"/>
      <c r="D13" s="61"/>
      <c r="E13" s="61"/>
      <c r="F13" s="61"/>
      <c r="G13" s="61"/>
      <c r="H13" s="61"/>
      <c r="I13" s="61"/>
      <c r="J13" s="61"/>
      <c r="K13" s="61"/>
      <c r="L13" s="61"/>
      <c r="M13" s="61"/>
    </row>
    <row r="14" spans="1:13" ht="15" customHeight="1">
      <c r="A14" s="39" t="s">
        <v>60</v>
      </c>
      <c r="B14" s="39"/>
      <c r="C14" s="39"/>
      <c r="D14" s="39"/>
      <c r="E14" s="39"/>
      <c r="I14" s="1"/>
      <c r="J14" s="1"/>
      <c r="K14" s="1"/>
      <c r="M14" s="14"/>
    </row>
    <row r="15" spans="1:5" ht="15" customHeight="1">
      <c r="A15" s="39" t="s">
        <v>59</v>
      </c>
      <c r="B15" s="39"/>
      <c r="C15" s="39"/>
      <c r="D15" s="39"/>
      <c r="E15" s="39"/>
    </row>
  </sheetData>
  <sheetProtection/>
  <mergeCells count="18">
    <mergeCell ref="A1:Q1"/>
    <mergeCell ref="A2:Q2"/>
    <mergeCell ref="A3:Q3"/>
    <mergeCell ref="A12:I12"/>
    <mergeCell ref="H4:H5"/>
    <mergeCell ref="A10:Q10"/>
    <mergeCell ref="C4:C5"/>
    <mergeCell ref="I4:I5"/>
    <mergeCell ref="A13:M13"/>
    <mergeCell ref="D4:D5"/>
    <mergeCell ref="E4:E5"/>
    <mergeCell ref="F4:F5"/>
    <mergeCell ref="G4:G5"/>
    <mergeCell ref="N4:Q4"/>
    <mergeCell ref="J4:J5"/>
    <mergeCell ref="K4:M4"/>
    <mergeCell ref="A4:A5"/>
    <mergeCell ref="B4:B5"/>
  </mergeCells>
  <printOptions/>
  <pageMargins left="0.2" right="0.2" top="0.25" bottom="0.25" header="0.3" footer="0.3"/>
  <pageSetup horizontalDpi="600" verticalDpi="600" orientation="landscape" paperSize="121" scale="70" r:id="rId1"/>
</worksheet>
</file>

<file path=xl/worksheets/sheet3.xml><?xml version="1.0" encoding="utf-8"?>
<worksheet xmlns="http://schemas.openxmlformats.org/spreadsheetml/2006/main" xmlns:r="http://schemas.openxmlformats.org/officeDocument/2006/relationships">
  <dimension ref="A1:U15"/>
  <sheetViews>
    <sheetView tabSelected="1" zoomScale="70" zoomScaleNormal="70" zoomScalePageLayoutView="0" workbookViewId="0" topLeftCell="A4">
      <selection activeCell="A11" sqref="A11"/>
    </sheetView>
  </sheetViews>
  <sheetFormatPr defaultColWidth="6.8515625" defaultRowHeight="15"/>
  <cols>
    <col min="1" max="1" width="8.7109375" style="1" customWidth="1"/>
    <col min="2" max="2" width="11.8515625" style="1" customWidth="1"/>
    <col min="3" max="3" width="6.57421875" style="1" customWidth="1"/>
    <col min="4" max="4" width="22.140625" style="1" customWidth="1"/>
    <col min="5" max="5" width="8.7109375" style="1" customWidth="1"/>
    <col min="6" max="6" width="7.28125" style="1" customWidth="1"/>
    <col min="7" max="7" width="6.8515625" style="1" customWidth="1"/>
    <col min="8" max="8" width="17.28125" style="1" customWidth="1"/>
    <col min="9" max="9" width="7.8515625" style="6" customWidth="1"/>
    <col min="10" max="10" width="16.8515625" style="6" customWidth="1"/>
    <col min="11" max="11" width="16.140625" style="6" customWidth="1"/>
    <col min="12" max="12" width="16.421875" style="1" customWidth="1"/>
    <col min="13" max="13" width="17.421875" style="21" customWidth="1"/>
    <col min="14" max="14" width="14.421875" style="1" customWidth="1"/>
    <col min="15" max="15" width="16.140625" style="1" customWidth="1"/>
    <col min="16" max="16" width="15.7109375" style="1" customWidth="1"/>
    <col min="17" max="18" width="14.7109375" style="1" customWidth="1"/>
    <col min="19" max="19" width="15.7109375" style="1" customWidth="1"/>
    <col min="20" max="20" width="17.140625" style="1" customWidth="1"/>
    <col min="21" max="241" width="19.8515625" style="1" customWidth="1"/>
    <col min="242" max="242" width="11.57421875" style="1" customWidth="1"/>
    <col min="243" max="243" width="11.8515625" style="1" customWidth="1"/>
    <col min="244" max="244" width="27.57421875" style="1" customWidth="1"/>
    <col min="245" max="245" width="11.28125" style="1" customWidth="1"/>
    <col min="246" max="246" width="17.421875" style="1" customWidth="1"/>
    <col min="247" max="247" width="7.28125" style="1" customWidth="1"/>
    <col min="248" max="16384" width="6.8515625" style="1" customWidth="1"/>
  </cols>
  <sheetData>
    <row r="1" spans="1:20" ht="15.75" customHeight="1">
      <c r="A1" s="59" t="s">
        <v>52</v>
      </c>
      <c r="B1" s="59"/>
      <c r="C1" s="59"/>
      <c r="D1" s="59"/>
      <c r="E1" s="59"/>
      <c r="F1" s="59"/>
      <c r="G1" s="59"/>
      <c r="H1" s="59"/>
      <c r="I1" s="59"/>
      <c r="J1" s="59"/>
      <c r="K1" s="59"/>
      <c r="L1" s="59"/>
      <c r="M1" s="59"/>
      <c r="N1" s="59"/>
      <c r="O1" s="59"/>
      <c r="P1" s="59"/>
      <c r="Q1" s="59"/>
      <c r="R1" s="59"/>
      <c r="S1" s="59"/>
      <c r="T1" s="59"/>
    </row>
    <row r="2" spans="1:20" ht="15.75" customHeight="1">
      <c r="A2" s="59" t="s">
        <v>12</v>
      </c>
      <c r="B2" s="59"/>
      <c r="C2" s="59"/>
      <c r="D2" s="59"/>
      <c r="E2" s="59"/>
      <c r="F2" s="59"/>
      <c r="G2" s="59"/>
      <c r="H2" s="59"/>
      <c r="I2" s="59"/>
      <c r="J2" s="59"/>
      <c r="K2" s="59"/>
      <c r="L2" s="59"/>
      <c r="M2" s="59"/>
      <c r="N2" s="59"/>
      <c r="O2" s="59"/>
      <c r="P2" s="59"/>
      <c r="Q2" s="59"/>
      <c r="R2" s="59"/>
      <c r="S2" s="59"/>
      <c r="T2" s="59"/>
    </row>
    <row r="3" spans="1:20" ht="28.5" customHeight="1">
      <c r="A3" s="70" t="s">
        <v>13</v>
      </c>
      <c r="B3" s="70"/>
      <c r="C3" s="70"/>
      <c r="D3" s="70"/>
      <c r="E3" s="70"/>
      <c r="F3" s="70"/>
      <c r="G3" s="70"/>
      <c r="H3" s="70"/>
      <c r="I3" s="70"/>
      <c r="J3" s="70"/>
      <c r="K3" s="70"/>
      <c r="L3" s="70"/>
      <c r="M3" s="70"/>
      <c r="N3" s="70"/>
      <c r="O3" s="70"/>
      <c r="P3" s="70"/>
      <c r="Q3" s="70"/>
      <c r="R3" s="70"/>
      <c r="S3" s="70"/>
      <c r="T3" s="70"/>
    </row>
    <row r="4" spans="1:20" ht="20.25" customHeight="1">
      <c r="A4" s="54" t="s">
        <v>0</v>
      </c>
      <c r="B4" s="54" t="s">
        <v>1</v>
      </c>
      <c r="C4" s="54" t="s">
        <v>45</v>
      </c>
      <c r="D4" s="54" t="s">
        <v>34</v>
      </c>
      <c r="E4" s="54" t="s">
        <v>62</v>
      </c>
      <c r="F4" s="60" t="s">
        <v>63</v>
      </c>
      <c r="G4" s="60" t="s">
        <v>64</v>
      </c>
      <c r="H4" s="54" t="s">
        <v>3</v>
      </c>
      <c r="I4" s="54" t="s">
        <v>4</v>
      </c>
      <c r="J4" s="51" t="s">
        <v>50</v>
      </c>
      <c r="K4" s="72" t="s">
        <v>40</v>
      </c>
      <c r="L4" s="72"/>
      <c r="M4" s="72"/>
      <c r="N4" s="73" t="s">
        <v>53</v>
      </c>
      <c r="O4" s="74"/>
      <c r="P4" s="74"/>
      <c r="Q4" s="74"/>
      <c r="R4" s="74"/>
      <c r="S4" s="74"/>
      <c r="T4" s="54" t="s">
        <v>61</v>
      </c>
    </row>
    <row r="5" spans="1:20" ht="53.25" customHeight="1">
      <c r="A5" s="54"/>
      <c r="B5" s="54"/>
      <c r="C5" s="54"/>
      <c r="D5" s="54"/>
      <c r="E5" s="54"/>
      <c r="F5" s="60"/>
      <c r="G5" s="60"/>
      <c r="H5" s="54"/>
      <c r="I5" s="54"/>
      <c r="J5" s="51"/>
      <c r="K5" s="48" t="s">
        <v>5</v>
      </c>
      <c r="L5" s="48" t="s">
        <v>6</v>
      </c>
      <c r="M5" s="25" t="s">
        <v>37</v>
      </c>
      <c r="N5" s="47" t="s">
        <v>54</v>
      </c>
      <c r="O5" s="47" t="s">
        <v>58</v>
      </c>
      <c r="P5" s="47" t="s">
        <v>65</v>
      </c>
      <c r="Q5" s="47" t="s">
        <v>71</v>
      </c>
      <c r="R5" s="47" t="s">
        <v>72</v>
      </c>
      <c r="S5" s="71" t="s">
        <v>70</v>
      </c>
      <c r="T5" s="54"/>
    </row>
    <row r="6" spans="1:20" ht="123" customHeight="1">
      <c r="A6" s="30" t="s">
        <v>18</v>
      </c>
      <c r="B6" s="31" t="s">
        <v>22</v>
      </c>
      <c r="C6" s="46">
        <v>251</v>
      </c>
      <c r="D6" s="32" t="s">
        <v>23</v>
      </c>
      <c r="E6" s="33" t="s">
        <v>24</v>
      </c>
      <c r="F6" s="34">
        <v>374</v>
      </c>
      <c r="G6" s="34">
        <v>417</v>
      </c>
      <c r="H6" s="7" t="s">
        <v>7</v>
      </c>
      <c r="I6" s="8">
        <v>297038</v>
      </c>
      <c r="J6" s="40">
        <v>4015081680</v>
      </c>
      <c r="K6" s="40">
        <v>1000000000</v>
      </c>
      <c r="L6" s="41">
        <v>3300000000</v>
      </c>
      <c r="M6" s="42">
        <f>SUM(K6+L6)</f>
        <v>4300000000</v>
      </c>
      <c r="N6" s="43"/>
      <c r="O6" s="43"/>
      <c r="P6" s="43"/>
      <c r="Q6" s="43"/>
      <c r="R6" s="49">
        <v>-782500000</v>
      </c>
      <c r="S6" s="49">
        <v>-1010795618</v>
      </c>
      <c r="T6" s="42">
        <f>SUM(M6:S6)</f>
        <v>2506704382</v>
      </c>
    </row>
    <row r="7" spans="1:20" ht="121.5" customHeight="1">
      <c r="A7" s="30" t="s">
        <v>19</v>
      </c>
      <c r="B7" s="31" t="s">
        <v>25</v>
      </c>
      <c r="C7" s="46">
        <v>260</v>
      </c>
      <c r="D7" s="32" t="s">
        <v>26</v>
      </c>
      <c r="E7" s="33" t="s">
        <v>27</v>
      </c>
      <c r="F7" s="34">
        <v>306</v>
      </c>
      <c r="G7" s="34">
        <v>351</v>
      </c>
      <c r="H7" s="7" t="s">
        <v>8</v>
      </c>
      <c r="I7" s="8">
        <v>297036</v>
      </c>
      <c r="J7" s="40">
        <v>3154200000</v>
      </c>
      <c r="K7" s="40">
        <v>1000000000</v>
      </c>
      <c r="L7" s="41">
        <v>2400000000</v>
      </c>
      <c r="M7" s="42">
        <f>SUM(K7+L7)</f>
        <v>3400000000</v>
      </c>
      <c r="N7" s="43"/>
      <c r="O7" s="43"/>
      <c r="P7" s="43"/>
      <c r="Q7" s="43"/>
      <c r="R7" s="49">
        <v>-782500000</v>
      </c>
      <c r="S7" s="49">
        <v>-469585025</v>
      </c>
      <c r="T7" s="42">
        <f>SUM(M7:S7)</f>
        <v>2147914975</v>
      </c>
    </row>
    <row r="8" spans="1:20" ht="121.5" customHeight="1">
      <c r="A8" s="30" t="s">
        <v>20</v>
      </c>
      <c r="B8" s="31" t="s">
        <v>28</v>
      </c>
      <c r="C8" s="46">
        <v>282</v>
      </c>
      <c r="D8" s="32" t="s">
        <v>29</v>
      </c>
      <c r="E8" s="33" t="s">
        <v>30</v>
      </c>
      <c r="F8" s="34">
        <v>650</v>
      </c>
      <c r="G8" s="34">
        <v>675</v>
      </c>
      <c r="H8" s="7" t="s">
        <v>9</v>
      </c>
      <c r="I8" s="8">
        <v>297039</v>
      </c>
      <c r="J8" s="40">
        <v>8761061380</v>
      </c>
      <c r="K8" s="40">
        <v>1000000000</v>
      </c>
      <c r="L8" s="40">
        <v>8400000000</v>
      </c>
      <c r="M8" s="42">
        <f>SUM(K8+L8)</f>
        <v>9400000000</v>
      </c>
      <c r="N8" s="43"/>
      <c r="O8" s="43"/>
      <c r="P8" s="44">
        <v>2800000000</v>
      </c>
      <c r="Q8" s="44">
        <v>4542106285</v>
      </c>
      <c r="R8" s="44"/>
      <c r="S8" s="44">
        <v>-6118303692</v>
      </c>
      <c r="T8" s="42">
        <f>SUM(M8:S8)</f>
        <v>10623802593</v>
      </c>
    </row>
    <row r="9" spans="1:20" s="4" customFormat="1" ht="145.5" customHeight="1">
      <c r="A9" s="30" t="s">
        <v>21</v>
      </c>
      <c r="B9" s="31" t="s">
        <v>31</v>
      </c>
      <c r="C9" s="46">
        <v>291</v>
      </c>
      <c r="D9" s="32" t="s">
        <v>32</v>
      </c>
      <c r="E9" s="33" t="s">
        <v>33</v>
      </c>
      <c r="F9" s="34">
        <v>960</v>
      </c>
      <c r="G9" s="2">
        <v>965</v>
      </c>
      <c r="H9" s="3" t="s">
        <v>10</v>
      </c>
      <c r="I9" s="8">
        <v>297040</v>
      </c>
      <c r="J9" s="40">
        <v>12661754093</v>
      </c>
      <c r="K9" s="40">
        <v>2000000000</v>
      </c>
      <c r="L9" s="40">
        <v>11335000000</v>
      </c>
      <c r="M9" s="42">
        <f>SUM(K9+L9)</f>
        <v>13335000000</v>
      </c>
      <c r="N9" s="45"/>
      <c r="O9" s="44">
        <v>3370586820</v>
      </c>
      <c r="P9" s="44">
        <v>4000000000</v>
      </c>
      <c r="Q9" s="44"/>
      <c r="R9" s="44">
        <v>1565000000</v>
      </c>
      <c r="S9" s="44">
        <v>-3570136722</v>
      </c>
      <c r="T9" s="42">
        <f>SUM(M9:S9)</f>
        <v>18700450098</v>
      </c>
    </row>
    <row r="10" spans="1:20" s="4" customFormat="1" ht="28.5" customHeight="1">
      <c r="A10" s="69" t="s">
        <v>57</v>
      </c>
      <c r="B10" s="69"/>
      <c r="C10" s="69"/>
      <c r="D10" s="69"/>
      <c r="E10" s="69"/>
      <c r="F10" s="69"/>
      <c r="G10" s="69"/>
      <c r="H10" s="69"/>
      <c r="I10" s="69"/>
      <c r="J10" s="69"/>
      <c r="K10" s="69"/>
      <c r="L10" s="69"/>
      <c r="M10" s="69"/>
      <c r="N10" s="69"/>
      <c r="O10" s="69"/>
      <c r="P10" s="69"/>
      <c r="Q10" s="69"/>
      <c r="R10" s="69"/>
      <c r="S10" s="69"/>
      <c r="T10" s="69"/>
    </row>
    <row r="11" spans="1:20" s="4" customFormat="1" ht="117.75" customHeight="1">
      <c r="A11" s="30" t="s">
        <v>55</v>
      </c>
      <c r="B11" s="31" t="s">
        <v>56</v>
      </c>
      <c r="C11" s="46">
        <v>532</v>
      </c>
      <c r="D11" s="32" t="s">
        <v>66</v>
      </c>
      <c r="E11" s="33" t="s">
        <v>67</v>
      </c>
      <c r="F11" s="34"/>
      <c r="G11" s="2"/>
      <c r="H11" s="3" t="s">
        <v>68</v>
      </c>
      <c r="I11" s="8"/>
      <c r="J11" s="23"/>
      <c r="K11" s="23"/>
      <c r="L11" s="23"/>
      <c r="M11" s="26"/>
      <c r="N11" s="29">
        <v>250000000</v>
      </c>
      <c r="O11" s="38"/>
      <c r="P11" s="38"/>
      <c r="Q11" s="38"/>
      <c r="R11" s="38"/>
      <c r="S11" s="29">
        <v>-250000000</v>
      </c>
      <c r="T11" s="42">
        <f>M11+N11+O11</f>
        <v>250000000</v>
      </c>
    </row>
    <row r="12" spans="1:21" ht="20.25" customHeight="1">
      <c r="A12" s="64" t="s">
        <v>49</v>
      </c>
      <c r="B12" s="65"/>
      <c r="C12" s="65"/>
      <c r="D12" s="65"/>
      <c r="E12" s="65"/>
      <c r="F12" s="65"/>
      <c r="G12" s="65"/>
      <c r="H12" s="65"/>
      <c r="I12" s="66"/>
      <c r="J12" s="27">
        <f aca="true" t="shared" si="0" ref="J12:T12">SUM(J6:J11)</f>
        <v>28592097153</v>
      </c>
      <c r="K12" s="27">
        <f t="shared" si="0"/>
        <v>5000000000</v>
      </c>
      <c r="L12" s="27">
        <f t="shared" si="0"/>
        <v>25435000000</v>
      </c>
      <c r="M12" s="27">
        <f t="shared" si="0"/>
        <v>30435000000</v>
      </c>
      <c r="N12" s="27">
        <f t="shared" si="0"/>
        <v>250000000</v>
      </c>
      <c r="O12" s="27">
        <f t="shared" si="0"/>
        <v>3370586820</v>
      </c>
      <c r="P12" s="27">
        <f t="shared" si="0"/>
        <v>6800000000</v>
      </c>
      <c r="Q12" s="27">
        <f t="shared" si="0"/>
        <v>4542106285</v>
      </c>
      <c r="R12" s="27">
        <f t="shared" si="0"/>
        <v>0</v>
      </c>
      <c r="S12" s="27">
        <f>S6+S7+S8+S9+S11</f>
        <v>-11418821057</v>
      </c>
      <c r="T12" s="27">
        <f t="shared" si="0"/>
        <v>34228872048</v>
      </c>
      <c r="U12" s="68"/>
    </row>
    <row r="13" spans="1:13" s="5" customFormat="1" ht="15" customHeight="1">
      <c r="A13" s="61" t="s">
        <v>73</v>
      </c>
      <c r="B13" s="61"/>
      <c r="C13" s="61"/>
      <c r="D13" s="61"/>
      <c r="E13" s="61"/>
      <c r="F13" s="61"/>
      <c r="G13" s="61"/>
      <c r="H13" s="61"/>
      <c r="I13" s="61"/>
      <c r="J13" s="61"/>
      <c r="K13" s="61"/>
      <c r="L13" s="61"/>
      <c r="M13" s="61"/>
    </row>
    <row r="14" spans="1:13" ht="15" customHeight="1">
      <c r="A14" s="39" t="s">
        <v>74</v>
      </c>
      <c r="B14" s="39"/>
      <c r="C14" s="39"/>
      <c r="D14" s="39"/>
      <c r="E14" s="39"/>
      <c r="I14" s="1"/>
      <c r="J14" s="1"/>
      <c r="K14" s="1"/>
      <c r="M14" s="14"/>
    </row>
    <row r="15" spans="1:5" ht="15" customHeight="1">
      <c r="A15" s="39" t="s">
        <v>59</v>
      </c>
      <c r="B15" s="39"/>
      <c r="C15" s="39"/>
      <c r="D15" s="39"/>
      <c r="E15" s="39"/>
    </row>
  </sheetData>
  <sheetProtection/>
  <mergeCells count="19">
    <mergeCell ref="A1:T1"/>
    <mergeCell ref="A2:T2"/>
    <mergeCell ref="A3:T3"/>
    <mergeCell ref="A4:A5"/>
    <mergeCell ref="B4:B5"/>
    <mergeCell ref="C4:C5"/>
    <mergeCell ref="D4:D5"/>
    <mergeCell ref="E4:E5"/>
    <mergeCell ref="F4:F5"/>
    <mergeCell ref="G4:G5"/>
    <mergeCell ref="A12:I12"/>
    <mergeCell ref="A13:M13"/>
    <mergeCell ref="N4:S4"/>
    <mergeCell ref="T4:T5"/>
    <mergeCell ref="H4:H5"/>
    <mergeCell ref="I4:I5"/>
    <mergeCell ref="J4:J5"/>
    <mergeCell ref="K4:M4"/>
    <mergeCell ref="A10:T10"/>
  </mergeCells>
  <printOptions/>
  <pageMargins left="0.2" right="0.2" top="0.25" bottom="0.25" header="0.3" footer="0.3"/>
  <pageSetup horizontalDpi="600" verticalDpi="600" orientation="landscape" paperSize="121"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2018-01-31T21:44:11Z</cp:lastPrinted>
  <dcterms:created xsi:type="dcterms:W3CDTF">2015-12-03T20:04:10Z</dcterms:created>
  <dcterms:modified xsi:type="dcterms:W3CDTF">2018-01-31T21:44:45Z</dcterms:modified>
  <cp:category/>
  <cp:version/>
  <cp:contentType/>
  <cp:contentStatus/>
</cp:coreProperties>
</file>